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Портфейл" sheetId="2" state="visible" r:id="rId2"/>
    <sheet xmlns:r="http://schemas.openxmlformats.org/officeDocument/2006/relationships" name="Сравнение" sheetId="3" state="visible" r:id="rId3"/>
  </sheets>
  <definedNames>
    <definedName name="_xlnm.Print_Titles" localSheetId="1">'Портфейл'!$4:$4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\ &quot;€&quot;;&quot;−&quot;#,##0.00\ &quot;€&quot;"/>
    <numFmt numFmtId="165" formatCode="#,##0.0000 &quot;€&quot;"/>
    <numFmt numFmtId="166" formatCode="dd.mm.yyyy"/>
    <numFmt numFmtId="167" formatCode="0.00\ %;&quot;−&quot;0.00\ %"/>
    <numFmt numFmtId="168" formatCode="0.0\ %;&quot;−&quot;0.0\ %"/>
  </numFmts>
  <fonts count="11">
    <font>
      <name val="Calibri"/>
      <family val="2"/>
      <color theme="1"/>
      <sz val="11"/>
      <scheme val="minor"/>
    </font>
    <font>
      <name val="Calibri"/>
      <b val="1"/>
      <color rgb="001B1A17"/>
      <sz val="18"/>
    </font>
    <font>
      <name val="Calibri"/>
      <i val="1"/>
      <color rgb="006A6456"/>
      <sz val="10"/>
    </font>
    <font>
      <name val="Calibri"/>
      <b val="1"/>
      <color rgb="00FFFFFF"/>
      <sz val="10"/>
    </font>
    <font>
      <name val="Calibri"/>
      <color rgb="001B1A17"/>
      <sz val="11"/>
    </font>
    <font>
      <name val="Calibri"/>
      <b val="1"/>
      <color rgb="001B1A17"/>
      <sz val="11"/>
    </font>
    <font>
      <name val="Calibri"/>
      <b val="1"/>
      <color rgb="001B1A17"/>
      <sz val="12"/>
    </font>
    <font>
      <name val="Calibri"/>
      <b val="1"/>
      <color rgb="001B1A17"/>
      <sz val="13"/>
    </font>
    <font>
      <name val="Calibri"/>
      <color rgb="0048443A"/>
      <sz val="11"/>
    </font>
    <font>
      <name val="Calibri"/>
      <color rgb="001F4E9A"/>
      <sz val="11"/>
    </font>
    <font>
      <name val="Calibri"/>
      <color rgb="001F4E9A"/>
      <sz val="11"/>
      <u val="single"/>
    </font>
  </fonts>
  <fills count="6">
    <fill>
      <patternFill/>
    </fill>
    <fill>
      <patternFill patternType="gray125"/>
    </fill>
    <fill>
      <patternFill patternType="solid">
        <fgColor rgb="00191B21"/>
      </patternFill>
    </fill>
    <fill>
      <patternFill patternType="solid">
        <fgColor rgb="00FBEEC4"/>
      </patternFill>
    </fill>
    <fill>
      <patternFill patternType="solid">
        <fgColor rgb="00F3EEE2"/>
      </patternFill>
    </fill>
    <fill>
      <patternFill patternType="solid">
        <fgColor rgb="00E4BF62"/>
      </patternFill>
    </fill>
  </fills>
  <borders count="2">
    <border>
      <left/>
      <right/>
      <top/>
      <bottom/>
      <diagonal/>
    </border>
    <border>
      <left style="thin">
        <color rgb="00D8CBA9"/>
      </left>
      <right style="thin">
        <color rgb="00D8CBA9"/>
      </right>
      <top style="thin">
        <color rgb="00D8CBA9"/>
      </top>
      <bottom style="thin">
        <color rgb="00D8CBA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/>
    </xf>
    <xf numFmtId="0" fontId="4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2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top"/>
    </xf>
    <xf numFmtId="0" fontId="4" fillId="3" borderId="1" applyAlignment="1" applyProtection="1" pivotButton="0" quotePrefix="0" xfId="0">
      <alignment vertical="top"/>
      <protection locked="0" hidden="0"/>
    </xf>
    <xf numFmtId="0" fontId="4" fillId="3" borderId="1" applyAlignment="1" applyProtection="1" pivotButton="0" quotePrefix="0" xfId="0">
      <alignment vertical="top" wrapText="1"/>
      <protection locked="0" hidden="0"/>
    </xf>
    <xf numFmtId="164" fontId="4" fillId="3" borderId="1" applyAlignment="1" applyProtection="1" pivotButton="0" quotePrefix="0" xfId="0">
      <alignment vertical="top"/>
      <protection locked="0" hidden="0"/>
    </xf>
    <xf numFmtId="165" fontId="4" fillId="3" borderId="1" applyAlignment="1" applyProtection="1" pivotButton="0" quotePrefix="0" xfId="0">
      <alignment vertical="top"/>
      <protection locked="0" hidden="0"/>
    </xf>
    <xf numFmtId="166" fontId="4" fillId="3" borderId="1" applyAlignment="1" applyProtection="1" pivotButton="0" quotePrefix="0" xfId="0">
      <alignment vertical="top"/>
      <protection locked="0" hidden="0"/>
    </xf>
    <xf numFmtId="167" fontId="4" fillId="4" borderId="1" applyAlignment="1" pivotButton="0" quotePrefix="0" xfId="0">
      <alignment vertical="top"/>
    </xf>
    <xf numFmtId="3" fontId="4" fillId="3" borderId="1" applyAlignment="1" applyProtection="1" pivotButton="0" quotePrefix="0" xfId="0">
      <alignment vertical="top"/>
      <protection locked="0" hidden="0"/>
    </xf>
    <xf numFmtId="164" fontId="4" fillId="4" borderId="1" applyAlignment="1" pivotButton="0" quotePrefix="0" xfId="0">
      <alignment vertical="top"/>
    </xf>
    <xf numFmtId="168" fontId="4" fillId="4" borderId="1" applyAlignment="1" pivotButton="0" quotePrefix="0" xfId="0">
      <alignment vertical="top"/>
    </xf>
    <xf numFmtId="0" fontId="5" fillId="0" borderId="0" applyAlignment="1" pivotButton="0" quotePrefix="0" xfId="0">
      <alignment horizontal="left" vertical="top" wrapText="1"/>
    </xf>
    <xf numFmtId="164" fontId="6" fillId="5" borderId="1" applyAlignment="1" pivotButton="0" quotePrefix="0" xfId="0">
      <alignment vertical="top"/>
    </xf>
    <xf numFmtId="167" fontId="6" fillId="5" borderId="1" applyAlignment="1" pivotButton="0" quotePrefix="0" xfId="0">
      <alignment vertical="top"/>
    </xf>
    <xf numFmtId="167" fontId="4" fillId="3" borderId="1" applyAlignment="1" applyProtection="1" pivotButton="0" quotePrefix="0" xfId="0">
      <alignment vertical="top"/>
      <protection locked="0" hidden="0"/>
    </xf>
    <xf numFmtId="1" fontId="4" fillId="3" borderId="1" applyAlignment="1" applyProtection="1" pivotButton="0" quotePrefix="0" xfId="0">
      <alignment vertical="top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sticii.bg/statii/kakvo-e-reit-adsic/" TargetMode="External" Id="rId1"/><Relationship Type="http://schemas.openxmlformats.org/officeDocument/2006/relationships/hyperlink" Target="https://investicii.bg/katalog/alternativnite-investicii/" TargetMode="External" Id="rId2"/><Relationship Type="http://schemas.openxmlformats.org/officeDocument/2006/relationships/hyperlink" Target="https://investicii.bg/tablici/" TargetMode="External" Id="rId3"/><Relationship Type="http://schemas.openxmlformats.org/officeDocument/2006/relationships/hyperlink" Target="https://investicii.bg/kalkulatori/" TargetMode="External" Id="rId4"/></Relationships>
</file>

<file path=xl/worksheets/sheet1.xml><?xml version="1.0" encoding="utf-8"?>
<worksheet xmlns="http://schemas.openxmlformats.org/spreadsheetml/2006/main">
  <sheetPr>
    <tabColor rgb="00E4BF62"/>
    <outlinePr summaryBelow="1" summaryRight="1"/>
    <pageSetUpPr fitToPage="1"/>
  </sheetPr>
  <dimension ref="A1:C28"/>
  <sheetViews>
    <sheetView showGridLines="0" tabSelected="1" zoomScale="110"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22" customWidth="1" min="3" max="3"/>
    <col width="4" customWidth="1" min="4" max="4"/>
  </cols>
  <sheetData>
    <row r="1" ht="27.76" customHeight="1">
      <c r="B1" s="1" t="inlineStr">
        <is>
          <t>Виртуален портфейл от АДСИЦ</t>
        </is>
      </c>
    </row>
    <row r="2" ht="33.04000000000001" customHeight="1">
      <c r="B2" s="2" t="inlineStr">
        <is>
          <t>Упражнението „Твоят първи виртуален АДСИЦ портфейл“ от глава 7 на „Алтернативните инвестиции“ — да станеш „наемодател, без да сменяш крушки“, засега само на хартия.</t>
        </is>
      </c>
    </row>
    <row r="4" ht="24" customHeight="1">
      <c r="B4" s="3" t="inlineStr">
        <is>
          <t>Как се ползва</t>
        </is>
      </c>
    </row>
    <row r="5" ht="33.04000000000001" customHeight="1">
      <c r="A5" s="4" t="inlineStr">
        <is>
          <t>1.</t>
        </is>
      </c>
      <c r="B5" s="5" t="inlineStr">
        <is>
          <t>Отвори сайта на Българската фондова борса (bse-sofia.bg) или финансов портал и намери АДСИЦ — дружествата със специална инвестиционна цел.</t>
        </is>
      </c>
    </row>
    <row r="6" ht="33.04000000000001" customHeight="1">
      <c r="A6" s="4" t="inlineStr">
        <is>
          <t>2.</t>
        </is>
      </c>
      <c r="B6" s="5" t="inlineStr">
        <is>
          <t>Избери 3 различни: за земеделска земя, за офиси и бизнес имоти, за търговски площи или смесени. Видът е попълнен в първите три реда — смени го при нужда.</t>
        </is>
      </c>
    </row>
    <row r="7" ht="33.04000000000001" customHeight="1">
      <c r="A7" s="4" t="inlineStr">
        <is>
          <t>3.</t>
        </is>
      </c>
      <c r="B7" s="5" t="inlineStr">
        <is>
          <t>За всяко впиши цената на акцията, дивидента за последната година на акция и датата на изплащане. Дивидентите се обявяват в новините и отчетите на дружеството.</t>
        </is>
      </c>
    </row>
    <row r="8" ht="33.04000000000001" customHeight="1">
      <c r="A8" s="4" t="inlineStr">
        <is>
          <t>4.</t>
        </is>
      </c>
      <c r="B8" s="5" t="inlineStr">
        <is>
          <t>Сложи въображаем брой акции — таблицата смята стойността, дивидента за година и доходността на целия портфейл.</t>
        </is>
      </c>
    </row>
    <row r="9" ht="33.04000000000001" customHeight="1">
      <c r="A9" s="4" t="inlineStr">
        <is>
          <t>5.</t>
        </is>
      </c>
      <c r="B9" s="5" t="inlineStr">
        <is>
          <t>В лист „Сравнение“ виж как стои доходността срещу депозита и наема от апартамент. Запиши бележки за риска и потенциала на всяко дружество.</t>
        </is>
      </c>
    </row>
    <row r="11">
      <c r="B11" s="6" t="inlineStr">
        <is>
          <t>Жълто — попълваш ти</t>
        </is>
      </c>
      <c r="C11" s="7" t="n"/>
    </row>
    <row r="12">
      <c r="B12" s="6" t="inlineStr">
        <is>
          <t>Сиво — смята се автоматично (не го пипай)</t>
        </is>
      </c>
      <c r="C12" s="8" t="n"/>
    </row>
    <row r="13">
      <c r="B13" s="6" t="inlineStr">
        <is>
          <t>Злато — резултатът</t>
        </is>
      </c>
      <c r="C13" s="9" t="n"/>
    </row>
    <row r="15" ht="17.2" customHeight="1">
      <c r="B15" s="10" t="inlineStr">
        <is>
          <t>Таблицата не съдържа и не препоръчва конкретни дружества — избираш ги ти.</t>
        </is>
      </c>
    </row>
    <row r="16" ht="18.52" customHeight="1">
      <c r="B16" s="5" t="inlineStr">
        <is>
          <t>Какво е АДСИЦ и как се купуват акциите му — статията на сайта:</t>
        </is>
      </c>
    </row>
    <row r="17" ht="18.52" customHeight="1">
      <c r="B17" s="11" t="inlineStr">
        <is>
          <t>investicii.bg/statii/kakvo-e-reit-adsic/</t>
        </is>
      </c>
    </row>
    <row r="19" ht="24" customHeight="1">
      <c r="B19" s="3" t="inlineStr">
        <is>
          <t>Важно</t>
        </is>
      </c>
    </row>
    <row r="20" ht="33.04000000000001" customHeight="1">
      <c r="B20" s="5" t="inlineStr">
        <is>
          <t>Таблицата е с образователна цел и не е инвестиционен, кредитен или данъчен съвет. Сметките са приблизителни, а решенията взимаш ти.</t>
        </is>
      </c>
    </row>
    <row r="22">
      <c r="B22" s="4" t="inlineStr">
        <is>
          <t>Методът е от книгата:</t>
        </is>
      </c>
    </row>
    <row r="23" ht="18.52" customHeight="1">
      <c r="B23" s="11" t="inlineStr">
        <is>
          <t>Алтернативните инвестиции — Мартин Горданов</t>
        </is>
      </c>
    </row>
    <row r="24" ht="18.52" customHeight="1">
      <c r="B24" s="11" t="inlineStr">
        <is>
          <t>Още безплатни таблици: investicii.bg/tablici/</t>
        </is>
      </c>
    </row>
    <row r="25" ht="18.52" customHeight="1">
      <c r="B25" s="11" t="inlineStr">
        <is>
          <t>Калкулатори: investicii.bg/kalkulatori/</t>
        </is>
      </c>
    </row>
    <row r="27" ht="43.6" customHeight="1">
      <c r="B27" s="10" t="inlineStr">
        <is>
          <t>Упражненията и цитатите от книгата © Мартин Горданов. Таблицата © „Лекс Криейтив Стратеджи“ ЕООД (Инвестиции, investicii.bg). Безплатна — за лично ползване; не се продава и не се разпространява променена.</t>
        </is>
      </c>
    </row>
    <row r="28" ht="17.2" customHeight="1">
      <c r="B28" s="10" t="inlineStr">
        <is>
          <t>Версия 1 · октомври 2026 г.</t>
        </is>
      </c>
    </row>
  </sheetData>
  <mergeCells count="12">
    <mergeCell ref="B6:C6"/>
    <mergeCell ref="B2:C2"/>
    <mergeCell ref="B16:C16"/>
    <mergeCell ref="B15:C15"/>
    <mergeCell ref="B7:C7"/>
    <mergeCell ref="B5:C5"/>
    <mergeCell ref="B20:C20"/>
    <mergeCell ref="B27:C27"/>
    <mergeCell ref="B28:C28"/>
    <mergeCell ref="B9:C9"/>
    <mergeCell ref="B1:C1"/>
    <mergeCell ref="B8:C8"/>
  </mergeCells>
  <hyperlinks>
    <hyperlink xmlns:r="http://schemas.openxmlformats.org/officeDocument/2006/relationships" ref="B17" r:id="rId1"/>
    <hyperlink xmlns:r="http://schemas.openxmlformats.org/officeDocument/2006/relationships" ref="B23" r:id="rId2"/>
    <hyperlink xmlns:r="http://schemas.openxmlformats.org/officeDocument/2006/relationships" ref="B24" r:id="rId3"/>
    <hyperlink xmlns:r="http://schemas.openxmlformats.org/officeDocument/2006/relationships" ref="B25" r:id="rId4"/>
  </hyperlinks>
  <pageMargins left="0.75" right="0.75" top="1" bottom="1" header="0.5" footer="0.5"/>
  <pageSetup orientation="portrait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"/>
  <sheetViews>
    <sheetView showGridLines="0" tabSelected="0" zoomScale="11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9" customWidth="1" min="3" max="3"/>
    <col width="18" customWidth="1" min="4" max="4"/>
    <col width="11" customWidth="1" min="5" max="5"/>
    <col width="13" customWidth="1" min="6" max="6"/>
    <col width="12" customWidth="1" min="7" max="7"/>
    <col width="11" customWidth="1" min="8" max="8"/>
    <col width="10" customWidth="1" min="9" max="9"/>
    <col width="13" customWidth="1" min="10" max="10"/>
    <col width="13" customWidth="1" min="11" max="11"/>
    <col width="13" customWidth="1" min="12" max="12"/>
    <col width="12" customWidth="1" min="13" max="13"/>
    <col width="12" customWidth="1" min="14" max="14"/>
    <col width="36" customWidth="1" min="15" max="15"/>
  </cols>
  <sheetData>
    <row r="1" ht="27.76" customHeight="1">
      <c r="A1" s="1" t="inlineStr">
        <is>
          <t>Виртуален портфейл от АДСИЦ — без да купуваш нищо</t>
        </is>
      </c>
    </row>
    <row r="2" ht="30.4" customHeight="1">
      <c r="A2" s="10" t="inlineStr">
        <is>
          <t>Упражнението от глава 7: избери 3 различни АДСИЦ — за земеделска земя, за офиси и бизнес имоти, за търговски площи или смесени — и сметни доходността им. „Виртуален“ значи на хартия: броят акции е въображаем.</t>
        </is>
      </c>
    </row>
    <row r="4" ht="58" customHeight="1">
      <c r="A4" s="12" t="inlineStr">
        <is>
          <t>№</t>
        </is>
      </c>
      <c r="B4" s="12" t="inlineStr">
        <is>
          <t>Дружество</t>
        </is>
      </c>
      <c r="C4" s="12" t="inlineStr">
        <is>
          <t>Код на БФБ</t>
        </is>
      </c>
      <c r="D4" s="12" t="inlineStr">
        <is>
          <t>Вид имоти</t>
        </is>
      </c>
      <c r="E4" s="12" t="inlineStr">
        <is>
          <t>Цена на акция</t>
        </is>
      </c>
      <c r="F4" s="12" t="inlineStr">
        <is>
          <t>Дивидент за последната година (на акция)</t>
        </is>
      </c>
      <c r="G4" s="12" t="inlineStr">
        <is>
          <t>Дата на изплащане</t>
        </is>
      </c>
      <c r="H4" s="12" t="inlineStr">
        <is>
          <t>Дивидентна доходност</t>
        </is>
      </c>
      <c r="I4" s="12" t="inlineStr">
        <is>
          <t>Брой акции (виртуално)</t>
        </is>
      </c>
      <c r="J4" s="12" t="inlineStr">
        <is>
          <t>Стойност</t>
        </is>
      </c>
      <c r="K4" s="12" t="inlineStr">
        <is>
          <t>Дивидент за година</t>
        </is>
      </c>
      <c r="L4" s="12" t="inlineStr">
        <is>
          <t>След 5 % данък</t>
        </is>
      </c>
      <c r="M4" s="12" t="inlineStr">
        <is>
          <t>Цена преди 5 години</t>
        </is>
      </c>
      <c r="N4" s="12" t="inlineStr">
        <is>
          <t>Промяна на цената за 5 години</t>
        </is>
      </c>
      <c r="O4" s="12" t="inlineStr">
        <is>
          <t>Бележки: риск и потенциал</t>
        </is>
      </c>
    </row>
    <row r="5">
      <c r="A5" s="13" t="n">
        <v>1</v>
      </c>
      <c r="B5" s="14" t="n"/>
      <c r="C5" s="14" t="n"/>
      <c r="D5" s="15" t="inlineStr">
        <is>
          <t>Земеделска земя</t>
        </is>
      </c>
      <c r="E5" s="16" t="n"/>
      <c r="F5" s="17" t="n"/>
      <c r="G5" s="18" t="n"/>
      <c r="H5" s="19" t="str">
        <f>IF(N(E5)&gt;0,N(F5)/E5,"")</f>
        <v/>
      </c>
      <c r="I5" s="20" t="n"/>
      <c r="J5" s="21" t="str">
        <f>IF(AND(N(E5)&gt;0,N(I5)&gt;0),E5*I5,"")</f>
        <v/>
      </c>
      <c r="K5" s="21" t="str">
        <f>IF(AND(N(F5)&gt;0,N(I5)&gt;0),F5*I5,"")</f>
        <v/>
      </c>
      <c r="L5" s="21" t="str">
        <f>IF(K5="","",K5*0.95)</f>
        <v/>
      </c>
      <c r="M5" s="16" t="n"/>
      <c r="N5" s="22" t="str">
        <f>IF(AND(N(E5)&gt;0,N(M5)&gt;0),E5/M5-1,"")</f>
        <v/>
      </c>
      <c r="O5" s="14" t="n"/>
    </row>
    <row r="6">
      <c r="A6" s="13" t="n">
        <v>2</v>
      </c>
      <c r="B6" s="14" t="n"/>
      <c r="C6" s="14" t="n"/>
      <c r="D6" s="15" t="inlineStr">
        <is>
          <t>Офиси и бизнес имоти</t>
        </is>
      </c>
      <c r="E6" s="16" t="n"/>
      <c r="F6" s="17" t="n"/>
      <c r="G6" s="18" t="n"/>
      <c r="H6" s="19" t="str">
        <f>IF(N(E6)&gt;0,N(F6)/E6,"")</f>
        <v/>
      </c>
      <c r="I6" s="20" t="n"/>
      <c r="J6" s="21" t="str">
        <f>IF(AND(N(E6)&gt;0,N(I6)&gt;0),E6*I6,"")</f>
        <v/>
      </c>
      <c r="K6" s="21" t="str">
        <f>IF(AND(N(F6)&gt;0,N(I6)&gt;0),F6*I6,"")</f>
        <v/>
      </c>
      <c r="L6" s="21" t="str">
        <f>IF(K6="","",K6*0.95)</f>
        <v/>
      </c>
      <c r="M6" s="16" t="n"/>
      <c r="N6" s="22" t="str">
        <f>IF(AND(N(E6)&gt;0,N(M6)&gt;0),E6/M6-1,"")</f>
        <v/>
      </c>
      <c r="O6" s="14" t="n"/>
    </row>
    <row r="7">
      <c r="A7" s="13" t="n">
        <v>3</v>
      </c>
      <c r="B7" s="14" t="n"/>
      <c r="C7" s="14" t="n"/>
      <c r="D7" s="15" t="inlineStr">
        <is>
          <t>Търговски площи или смесени</t>
        </is>
      </c>
      <c r="E7" s="16" t="n"/>
      <c r="F7" s="17" t="n"/>
      <c r="G7" s="18" t="n"/>
      <c r="H7" s="19" t="str">
        <f>IF(N(E7)&gt;0,N(F7)/E7,"")</f>
        <v/>
      </c>
      <c r="I7" s="20" t="n"/>
      <c r="J7" s="21" t="str">
        <f>IF(AND(N(E7)&gt;0,N(I7)&gt;0),E7*I7,"")</f>
        <v/>
      </c>
      <c r="K7" s="21" t="str">
        <f>IF(AND(N(F7)&gt;0,N(I7)&gt;0),F7*I7,"")</f>
        <v/>
      </c>
      <c r="L7" s="21" t="str">
        <f>IF(K7="","",K7*0.95)</f>
        <v/>
      </c>
      <c r="M7" s="16" t="n"/>
      <c r="N7" s="22" t="str">
        <f>IF(AND(N(E7)&gt;0,N(M7)&gt;0),E7/M7-1,"")</f>
        <v/>
      </c>
      <c r="O7" s="14" t="n"/>
    </row>
    <row r="8">
      <c r="A8" s="13" t="n">
        <v>4</v>
      </c>
      <c r="B8" s="14" t="n"/>
      <c r="C8" s="14" t="n"/>
      <c r="D8" s="14" t="n"/>
      <c r="E8" s="16" t="n"/>
      <c r="F8" s="17" t="n"/>
      <c r="G8" s="18" t="n"/>
      <c r="H8" s="19" t="str">
        <f>IF(N(E8)&gt;0,N(F8)/E8,"")</f>
        <v/>
      </c>
      <c r="I8" s="20" t="n"/>
      <c r="J8" s="21" t="str">
        <f>IF(AND(N(E8)&gt;0,N(I8)&gt;0),E8*I8,"")</f>
        <v/>
      </c>
      <c r="K8" s="21" t="str">
        <f>IF(AND(N(F8)&gt;0,N(I8)&gt;0),F8*I8,"")</f>
        <v/>
      </c>
      <c r="L8" s="21" t="str">
        <f>IF(K8="","",K8*0.95)</f>
        <v/>
      </c>
      <c r="M8" s="16" t="n"/>
      <c r="N8" s="22" t="str">
        <f>IF(AND(N(E8)&gt;0,N(M8)&gt;0),E8/M8-1,"")</f>
        <v/>
      </c>
      <c r="O8" s="14" t="n"/>
    </row>
    <row r="9">
      <c r="A9" s="13" t="n">
        <v>5</v>
      </c>
      <c r="B9" s="14" t="n"/>
      <c r="C9" s="14" t="n"/>
      <c r="D9" s="14" t="n"/>
      <c r="E9" s="16" t="n"/>
      <c r="F9" s="17" t="n"/>
      <c r="G9" s="18" t="n"/>
      <c r="H9" s="19" t="str">
        <f>IF(N(E9)&gt;0,N(F9)/E9,"")</f>
        <v/>
      </c>
      <c r="I9" s="20" t="n"/>
      <c r="J9" s="21" t="str">
        <f>IF(AND(N(E9)&gt;0,N(I9)&gt;0),E9*I9,"")</f>
        <v/>
      </c>
      <c r="K9" s="21" t="str">
        <f>IF(AND(N(F9)&gt;0,N(I9)&gt;0),F9*I9,"")</f>
        <v/>
      </c>
      <c r="L9" s="21" t="str">
        <f>IF(K9="","",K9*0.95)</f>
        <v/>
      </c>
      <c r="M9" s="16" t="n"/>
      <c r="N9" s="22" t="str">
        <f>IF(AND(N(E9)&gt;0,N(M9)&gt;0),E9/M9-1,"")</f>
        <v/>
      </c>
      <c r="O9" s="14" t="n"/>
    </row>
    <row r="10">
      <c r="A10" s="13" t="n">
        <v>6</v>
      </c>
      <c r="B10" s="14" t="n"/>
      <c r="C10" s="14" t="n"/>
      <c r="D10" s="14" t="n"/>
      <c r="E10" s="16" t="n"/>
      <c r="F10" s="17" t="n"/>
      <c r="G10" s="18" t="n"/>
      <c r="H10" s="19" t="str">
        <f>IF(N(E10)&gt;0,N(F10)/E10,"")</f>
        <v/>
      </c>
      <c r="I10" s="20" t="n"/>
      <c r="J10" s="21" t="str">
        <f>IF(AND(N(E10)&gt;0,N(I10)&gt;0),E10*I10,"")</f>
        <v/>
      </c>
      <c r="K10" s="21" t="str">
        <f>IF(AND(N(F10)&gt;0,N(I10)&gt;0),F10*I10,"")</f>
        <v/>
      </c>
      <c r="L10" s="21" t="str">
        <f>IF(K10="","",K10*0.95)</f>
        <v/>
      </c>
      <c r="M10" s="16" t="n"/>
      <c r="N10" s="22" t="str">
        <f>IF(AND(N(E10)&gt;0,N(M10)&gt;0),E10/M10-1,"")</f>
        <v/>
      </c>
      <c r="O10" s="14" t="n"/>
    </row>
    <row r="11">
      <c r="A11" s="13" t="n">
        <v>7</v>
      </c>
      <c r="B11" s="14" t="n"/>
      <c r="C11" s="14" t="n"/>
      <c r="D11" s="14" t="n"/>
      <c r="E11" s="16" t="n"/>
      <c r="F11" s="17" t="n"/>
      <c r="G11" s="18" t="n"/>
      <c r="H11" s="19" t="str">
        <f>IF(N(E11)&gt;0,N(F11)/E11,"")</f>
        <v/>
      </c>
      <c r="I11" s="20" t="n"/>
      <c r="J11" s="21" t="str">
        <f>IF(AND(N(E11)&gt;0,N(I11)&gt;0),E11*I11,"")</f>
        <v/>
      </c>
      <c r="K11" s="21" t="str">
        <f>IF(AND(N(F11)&gt;0,N(I11)&gt;0),F11*I11,"")</f>
        <v/>
      </c>
      <c r="L11" s="21" t="str">
        <f>IF(K11="","",K11*0.95)</f>
        <v/>
      </c>
      <c r="M11" s="16" t="n"/>
      <c r="N11" s="22" t="str">
        <f>IF(AND(N(E11)&gt;0,N(M11)&gt;0),E11/M11-1,"")</f>
        <v/>
      </c>
      <c r="O11" s="14" t="n"/>
    </row>
    <row r="12">
      <c r="A12" s="13" t="n">
        <v>8</v>
      </c>
      <c r="B12" s="14" t="n"/>
      <c r="C12" s="14" t="n"/>
      <c r="D12" s="14" t="n"/>
      <c r="E12" s="16" t="n"/>
      <c r="F12" s="17" t="n"/>
      <c r="G12" s="18" t="n"/>
      <c r="H12" s="19" t="str">
        <f>IF(N(E12)&gt;0,N(F12)/E12,"")</f>
        <v/>
      </c>
      <c r="I12" s="20" t="n"/>
      <c r="J12" s="21" t="str">
        <f>IF(AND(N(E12)&gt;0,N(I12)&gt;0),E12*I12,"")</f>
        <v/>
      </c>
      <c r="K12" s="21" t="str">
        <f>IF(AND(N(F12)&gt;0,N(I12)&gt;0),F12*I12,"")</f>
        <v/>
      </c>
      <c r="L12" s="21" t="str">
        <f>IF(K12="","",K12*0.95)</f>
        <v/>
      </c>
      <c r="M12" s="16" t="n"/>
      <c r="N12" s="22" t="str">
        <f>IF(AND(N(E12)&gt;0,N(M12)&gt;0),E12/M12-1,"")</f>
        <v/>
      </c>
      <c r="O12" s="14" t="n"/>
    </row>
    <row r="13">
      <c r="A13" s="13" t="n">
        <v>9</v>
      </c>
      <c r="B13" s="14" t="n"/>
      <c r="C13" s="14" t="n"/>
      <c r="D13" s="14" t="n"/>
      <c r="E13" s="16" t="n"/>
      <c r="F13" s="17" t="n"/>
      <c r="G13" s="18" t="n"/>
      <c r="H13" s="19" t="str">
        <f>IF(N(E13)&gt;0,N(F13)/E13,"")</f>
        <v/>
      </c>
      <c r="I13" s="20" t="n"/>
      <c r="J13" s="21" t="str">
        <f>IF(AND(N(E13)&gt;0,N(I13)&gt;0),E13*I13,"")</f>
        <v/>
      </c>
      <c r="K13" s="21" t="str">
        <f>IF(AND(N(F13)&gt;0,N(I13)&gt;0),F13*I13,"")</f>
        <v/>
      </c>
      <c r="L13" s="21" t="str">
        <f>IF(K13="","",K13*0.95)</f>
        <v/>
      </c>
      <c r="M13" s="16" t="n"/>
      <c r="N13" s="22" t="str">
        <f>IF(AND(N(E13)&gt;0,N(M13)&gt;0),E13/M13-1,"")</f>
        <v/>
      </c>
      <c r="O13" s="14" t="n"/>
    </row>
    <row r="14">
      <c r="A14" s="13" t="n">
        <v>10</v>
      </c>
      <c r="B14" s="14" t="n"/>
      <c r="C14" s="14" t="n"/>
      <c r="D14" s="14" t="n"/>
      <c r="E14" s="16" t="n"/>
      <c r="F14" s="17" t="n"/>
      <c r="G14" s="18" t="n"/>
      <c r="H14" s="19" t="str">
        <f>IF(N(E14)&gt;0,N(F14)/E14,"")</f>
        <v/>
      </c>
      <c r="I14" s="20" t="n"/>
      <c r="J14" s="21" t="str">
        <f>IF(AND(N(E14)&gt;0,N(I14)&gt;0),E14*I14,"")</f>
        <v/>
      </c>
      <c r="K14" s="21" t="str">
        <f>IF(AND(N(F14)&gt;0,N(I14)&gt;0),F14*I14,"")</f>
        <v/>
      </c>
      <c r="L14" s="21" t="str">
        <f>IF(K14="","",K14*0.95)</f>
        <v/>
      </c>
      <c r="M14" s="16" t="n"/>
      <c r="N14" s="22" t="str">
        <f>IF(AND(N(E14)&gt;0,N(M14)&gt;0),E14/M14-1,"")</f>
        <v/>
      </c>
      <c r="O14" s="14" t="n"/>
    </row>
    <row r="15" ht="18.52" customHeight="1">
      <c r="B15" s="23" t="inlineStr">
        <is>
          <t>Общо</t>
        </is>
      </c>
      <c r="J15" s="24">
        <f>SUM(J5:J14)</f>
        <v>0</v>
      </c>
      <c r="K15" s="24">
        <f>SUM(K5:K14)</f>
        <v>0</v>
      </c>
      <c r="L15" s="24">
        <f>SUM(L5:L14)</f>
        <v>0</v>
      </c>
    </row>
    <row r="16" ht="33.04000000000001" customHeight="1">
      <c r="B16" s="23" t="inlineStr">
        <is>
          <t>Доходност на целия портфейл (бруто / след данъка)</t>
        </is>
      </c>
      <c r="K16" s="25" t="str">
        <f>IF(J15&gt;0,K15/J15,"")</f>
        <v/>
      </c>
      <c r="L16" s="25" t="str">
        <f>IF(J15&gt;0,L15/J15,"")</f>
        <v/>
      </c>
    </row>
    <row r="18" ht="17.2" customHeight="1">
      <c r="B18" s="10" t="inlineStr">
        <is>
          <t>Дивидентна доходност = дивидентът за година ÷ цената на акцията. Пример от книгата: акция за 5, дивидент 0,30 → 6 %.</t>
        </is>
      </c>
    </row>
    <row r="19" ht="30.4" customHeight="1">
      <c r="B19" s="10" t="inlineStr">
        <is>
          <t>Дивидентите от българските дружества, включително АДСИЦ, се облагат с 5 % данък, който удържа дружеството (чл. 38, ал. 1 и чл. 65, ал. 2 ЗДДФЛ) — затова колона „След 5 % данък“.</t>
        </is>
      </c>
    </row>
    <row r="20" ht="17.2" customHeight="1">
      <c r="B20" s="10" t="inlineStr">
        <is>
          <t>Стар дивидент, обявен в лева? Раздели го на 1,95583 — фиксирания курс на лева към еврото.</t>
        </is>
      </c>
    </row>
  </sheetData>
  <mergeCells count="5">
    <mergeCell ref="B18:K18"/>
    <mergeCell ref="A2:K2"/>
    <mergeCell ref="B20:K20"/>
    <mergeCell ref="A1:K1"/>
    <mergeCell ref="B19:K19"/>
  </mergeCells>
  <dataValidations count="1">
    <dataValidation sqref="D5:D14" showDropDown="0" showInputMessage="0" showErrorMessage="0" allowBlank="1" errorTitle="Непозволена стойност" error="Избери от списъка." type="list">
      <formula1>"Земеделска земя,Офиси и бизнес имоти,Търговски площи или смесени,Жилищни имоти,Друго"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tabSelected="0" zoomScale="11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56" customWidth="1" min="3" max="3"/>
  </cols>
  <sheetData>
    <row r="1" ht="27.76" customHeight="1">
      <c r="A1" s="1" t="inlineStr">
        <is>
          <t>Сравнение: депозит, апартамент под наем и АДСИЦ</t>
        </is>
      </c>
    </row>
    <row r="2" ht="17.2" customHeight="1">
      <c r="A2" s="10" t="inlineStr">
        <is>
          <t>Шеста стъпка от упражнението в глава 7: сравни доходността на портфейла с лихвата по депозита и с наема от апартамент.</t>
        </is>
      </c>
    </row>
    <row r="4" ht="24" customHeight="1">
      <c r="A4" s="3" t="inlineStr">
        <is>
          <t>Банков депозит</t>
        </is>
      </c>
    </row>
    <row r="5" ht="30.4" customHeight="1">
      <c r="A5" s="5" t="inlineStr">
        <is>
          <t>Лихва по твоя депозит (годишно)</t>
        </is>
      </c>
      <c r="B5" s="26" t="n">
        <v>0.005</v>
      </c>
      <c r="C5" s="10" t="inlineStr">
        <is>
          <t>Пример — сложи своята. Лихвите по депозити в банки от ЕС и ЕИП не се облагат (чл. 13, ал. 1, т. 8 ЗДДФЛ).</t>
        </is>
      </c>
    </row>
    <row r="7" ht="38.32" customHeight="1">
      <c r="A7" s="3" t="inlineStr">
        <is>
          <t>Апартамент под наем (примерът с Мария от глава 7)</t>
        </is>
      </c>
    </row>
    <row r="8" ht="18.52" customHeight="1">
      <c r="A8" s="5" t="inlineStr">
        <is>
          <t>Цена на апартамента</t>
        </is>
      </c>
      <c r="B8" s="16" t="n">
        <v>100000</v>
      </c>
    </row>
    <row r="9" ht="18.52" customHeight="1">
      <c r="A9" s="5" t="inlineStr">
        <is>
          <t>Месечен наем</t>
        </is>
      </c>
      <c r="B9" s="16" t="n">
        <v>400</v>
      </c>
    </row>
    <row r="10" ht="18.52" customHeight="1">
      <c r="A10" s="23" t="inlineStr">
        <is>
          <t>Брутна доходност (наем за 12 месеца ÷ цена)</t>
        </is>
      </c>
      <c r="B10" s="25">
        <f>IF(N(B8)&gt;0,N(B9)*12/B8,"")</f>
        <v>0.048</v>
      </c>
    </row>
    <row r="11" ht="18.52" customHeight="1">
      <c r="A11" s="5" t="inlineStr">
        <is>
          <t>Празни месеци за година</t>
        </is>
      </c>
      <c r="B11" s="27" t="n">
        <v>1</v>
      </c>
    </row>
    <row r="12" ht="18.52" customHeight="1">
      <c r="A12" s="5" t="inlineStr">
        <is>
          <t>Получен наем за година</t>
        </is>
      </c>
      <c r="B12" s="21">
        <f>N(B9)*MAX(0,12-N(B11))</f>
        <v>4400</v>
      </c>
    </row>
    <row r="13" ht="18.52" customHeight="1">
      <c r="A13" s="5" t="inlineStr">
        <is>
          <t>Данък върху наема: 10 % след 10 % разходи = 9 %</t>
        </is>
      </c>
      <c r="B13" s="21">
        <f>B12*0.09</f>
        <v>396</v>
      </c>
      <c r="C13" s="10" t="inlineStr">
        <is>
          <t>Чл. 31, ал. 1 ЗДДФЛ. (В книгата е сметнат като 10 % от наема.)</t>
        </is>
      </c>
    </row>
    <row r="14" ht="18.52" customHeight="1">
      <c r="A14" s="5" t="inlineStr">
        <is>
          <t>Непредвидени ремонти за година</t>
        </is>
      </c>
      <c r="B14" s="16" t="n">
        <v>300</v>
      </c>
      <c r="C14" s="10" t="inlineStr">
        <is>
          <t>В книгата — около 300 € годишно.</t>
        </is>
      </c>
    </row>
    <row r="15" ht="18.52" customHeight="1">
      <c r="A15" s="5" t="inlineStr">
        <is>
          <t>Данък сгради и такса смет за година</t>
        </is>
      </c>
      <c r="B15" s="16" t="n">
        <v>150</v>
      </c>
      <c r="C15" s="10" t="inlineStr">
        <is>
          <t>В книгата — 150 €.</t>
        </is>
      </c>
    </row>
    <row r="16" ht="18.52" customHeight="1">
      <c r="A16" s="5" t="inlineStr">
        <is>
          <t>Застраховка за година</t>
        </is>
      </c>
      <c r="B16" s="16" t="n">
        <v>100</v>
      </c>
      <c r="C16" s="10" t="inlineStr">
        <is>
          <t>В книгата — 100 €.</t>
        </is>
      </c>
    </row>
    <row r="17" ht="18.52" customHeight="1">
      <c r="A17" s="5" t="inlineStr">
        <is>
          <t>Нетен доход за година</t>
        </is>
      </c>
      <c r="B17" s="21">
        <f>B12-B13-N(B14)-N(B15)-N(B16)</f>
        <v>3454</v>
      </c>
    </row>
    <row r="18" ht="43.6" customHeight="1">
      <c r="A18" s="23" t="inlineStr">
        <is>
          <t>Нетна доходност</t>
        </is>
      </c>
      <c r="B18" s="25">
        <f>IF(N(B8)&gt;0,B17/B8,"")</f>
        <v>0.03454</v>
      </c>
      <c r="C18" s="10" t="inlineStr">
        <is>
          <t>Без кредит. Книгата: скритите разходи — данъци, ремонти, празни месеци — свалят реалната доходност от наема, по нейна оценка до 2–3 %, понякога и под нулата.</t>
        </is>
      </c>
    </row>
    <row r="20" ht="24" customHeight="1">
      <c r="A20" s="3" t="inlineStr">
        <is>
          <t>Виртуалният ти портфейл от АДСИЦ</t>
        </is>
      </c>
    </row>
    <row r="21" ht="18.52" customHeight="1">
      <c r="A21" s="5" t="inlineStr">
        <is>
          <t>Дивидентна доходност — бруто</t>
        </is>
      </c>
      <c r="B21" s="19" t="str">
        <f>'Портфейл'!K16</f>
        <v/>
      </c>
    </row>
    <row r="22" ht="18.52" customHeight="1">
      <c r="A22" s="23" t="inlineStr">
        <is>
          <t>Дивидентна доходност — след 5 % данък</t>
        </is>
      </c>
      <c r="B22" s="25" t="str">
        <f>'Портфейл'!L16</f>
        <v/>
      </c>
    </row>
    <row r="24" ht="30.4" customHeight="1">
      <c r="A24" s="10" t="inlineStr">
        <is>
          <t>Доходността от дивиденти не е цялата картина: цената на акцията също се движи. Седма стъпка от упражнението — виж как са се движили цените за 5–10 години и как са минали кризите (колона „Промяна на цената за 5 години“).</t>
        </is>
      </c>
    </row>
  </sheetData>
  <mergeCells count="3">
    <mergeCell ref="A1:C1"/>
    <mergeCell ref="A24:C24"/>
    <mergeCell ref="A2:C2"/>
  </mergeCells>
  <pageMargins left="0.75" right="0.75" top="1" bottom="1" header="0.5" footer="0.5"/>
  <pageSetup orientation="portrait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Инвестиции (investicii.bg)</dc:creator>
  <dc:title xmlns:dc="http://purl.org/dc/elements/1.1/">Виртуален портфейл от АДСИЦ</dc:title>
  <dc:subject xmlns:dc="http://purl.org/dc/elements/1.1/">Упражнението от глава 7 на „Алтернативните инвестиции“: дивидентна доходност и сравнение с депозит и наем</dc:subject>
  <dc:language xmlns:dc="http://purl.org/dc/elements/1.1/">bg-BG</dc:languag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2026-10-15T21:17:15Z</dcterms:modified>
  <cp:lastModifiedBy>Инвестиции (investicii.bg)</cp:lastModifiedBy>
  <cp:keywords>investicii.bg; Мартин Горданов; лични финанси; таблица</cp:keywords>
</cp:coreProperties>
</file>